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-745\"/>
    </mc:Choice>
  </mc:AlternateContent>
  <xr:revisionPtr revIDLastSave="0" documentId="14_{90D2998D-6375-4FE8-99E5-43F34143640D}" xr6:coauthVersionLast="47" xr6:coauthVersionMax="47" xr10:uidLastSave="{00000000-0000-0000-0000-000000000000}"/>
  <bookViews>
    <workbookView xWindow="-110" yWindow="-110" windowWidth="19420" windowHeight="10420" xr2:uid="{6B0B1364-4399-461D-A5EE-F4A0EC9C3F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56" i="1" s="1"/>
  <c r="C3" i="1"/>
  <c r="B3" i="1"/>
  <c r="C4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B4" i="1"/>
  <c r="B56" i="1" l="1"/>
  <c r="C56" i="1"/>
</calcChain>
</file>

<file path=xl/sharedStrings.xml><?xml version="1.0" encoding="utf-8"?>
<sst xmlns="http://schemas.openxmlformats.org/spreadsheetml/2006/main" count="6" uniqueCount="6">
  <si>
    <t>Date Range = 01 Jan 2022 to 31 Dec 2022</t>
  </si>
  <si>
    <t>w.e. Sunday</t>
  </si>
  <si>
    <t>1) Elective Theatre Operations Scheduled</t>
  </si>
  <si>
    <t>2) Elective Theatre Operations Performed</t>
  </si>
  <si>
    <t>3) Elective Operations Cancelled Last Minute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</si>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</sst>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3" fontId="0" fillId="0" borderId="9" xfId="0" applyNumberFormat="1" applyBorder="1" applyAlignment="1">
      <alignment horizontal="center" vertical="top" wrapText="1"/>
    </xf>
    <xf numFmtId="3" fontId="0" fillId="0" borderId="10" xfId="0" applyNumberFormat="1" applyBorder="1" applyAlignment="1">
      <alignment horizontal="center" vertical="top" wrapText="1"/>
    </xf>
    <xf numFmtId="3" fontId="0" fillId="0" borderId="11" xfId="0" applyNumberFormat="1" applyBorder="1" applyAlignment="1">
      <alignment horizontal="center" vertical="top" wrapText="1"/>
    </xf>
    <xf numFmtId="3" fontId="0" fillId="0" borderId="13" xfId="0" applyNumberFormat="1" applyBorder="1" applyAlignment="1">
      <alignment horizontal="center" vertical="top" wrapText="1"/>
    </xf>
    <xf numFmtId="3" fontId="0" fillId="0" borderId="14" xfId="0" applyNumberFormat="1" applyBorder="1" applyAlignment="1">
      <alignment horizontal="center" vertical="top" wrapText="1"/>
    </xf>
    <xf numFmtId="3" fontId="0" fillId="0" borderId="15" xfId="0" applyNumberForma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3" fontId="0" fillId="0" borderId="6" xfId="0" applyNumberFormat="1" applyBorder="1" applyAlignment="1">
      <alignment horizontal="center" vertical="top" wrapText="1"/>
    </xf>
    <xf numFmtId="3" fontId="0" fillId="0" borderId="7" xfId="0" applyNumberForma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left" vertical="top" wrapText="1"/>
    </xf>
    <xf numFmtId="14" fontId="0" fillId="0" borderId="8" xfId="0" applyNumberFormat="1" applyBorder="1" applyAlignment="1">
      <alignment horizontal="left" vertical="top" wrapText="1"/>
    </xf>
    <xf numFmtId="14" fontId="0" fillId="0" borderId="1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6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22-745%20elective%20operations%20pr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se"/>
      <sheetName val="Aggregated Results"/>
      <sheetName val="tci date scheduled"/>
      <sheetName val="tci offer admitted"/>
      <sheetName val="tci date cancelled last minute"/>
      <sheetName val="theatre events scheduled"/>
      <sheetName val="theatre events cancelled"/>
    </sheetNames>
    <sheetDataSet>
      <sheetData sheetId="0">
        <row r="3">
          <cell r="A3">
            <v>44563</v>
          </cell>
        </row>
        <row r="4">
          <cell r="A4">
            <v>44570</v>
          </cell>
        </row>
        <row r="5">
          <cell r="A5">
            <v>44577</v>
          </cell>
        </row>
        <row r="6">
          <cell r="A6">
            <v>44584</v>
          </cell>
        </row>
        <row r="7">
          <cell r="A7">
            <v>44591</v>
          </cell>
        </row>
        <row r="8">
          <cell r="A8">
            <v>44598</v>
          </cell>
        </row>
        <row r="9">
          <cell r="A9">
            <v>44605</v>
          </cell>
        </row>
        <row r="10">
          <cell r="A10">
            <v>44612</v>
          </cell>
        </row>
        <row r="11">
          <cell r="A11">
            <v>44619</v>
          </cell>
        </row>
        <row r="12">
          <cell r="A12">
            <v>44626</v>
          </cell>
        </row>
        <row r="13">
          <cell r="A13">
            <v>44633</v>
          </cell>
        </row>
        <row r="14">
          <cell r="A14">
            <v>44640</v>
          </cell>
        </row>
        <row r="15">
          <cell r="A15">
            <v>44647</v>
          </cell>
        </row>
        <row r="16">
          <cell r="A16">
            <v>44654</v>
          </cell>
        </row>
        <row r="17">
          <cell r="A17">
            <v>44661</v>
          </cell>
        </row>
        <row r="18">
          <cell r="A18">
            <v>44668</v>
          </cell>
        </row>
        <row r="19">
          <cell r="A19">
            <v>44675</v>
          </cell>
        </row>
        <row r="20">
          <cell r="A20">
            <v>44682</v>
          </cell>
        </row>
        <row r="21">
          <cell r="A21">
            <v>44689</v>
          </cell>
        </row>
        <row r="22">
          <cell r="A22">
            <v>44696</v>
          </cell>
        </row>
        <row r="23">
          <cell r="A23">
            <v>44703</v>
          </cell>
        </row>
        <row r="24">
          <cell r="A24">
            <v>44710</v>
          </cell>
        </row>
        <row r="25">
          <cell r="A25">
            <v>44717</v>
          </cell>
        </row>
        <row r="26">
          <cell r="A26">
            <v>44724</v>
          </cell>
        </row>
        <row r="27">
          <cell r="A27">
            <v>44731</v>
          </cell>
        </row>
        <row r="28">
          <cell r="A28">
            <v>44738</v>
          </cell>
        </row>
        <row r="29">
          <cell r="A29">
            <v>44745</v>
          </cell>
        </row>
        <row r="30">
          <cell r="A30">
            <v>44752</v>
          </cell>
        </row>
        <row r="31">
          <cell r="A31">
            <v>44759</v>
          </cell>
        </row>
        <row r="32">
          <cell r="A32">
            <v>44766</v>
          </cell>
        </row>
        <row r="33">
          <cell r="A33">
            <v>44773</v>
          </cell>
        </row>
        <row r="34">
          <cell r="A34">
            <v>44780</v>
          </cell>
        </row>
        <row r="35">
          <cell r="A35">
            <v>44787</v>
          </cell>
        </row>
        <row r="36">
          <cell r="A36">
            <v>44794</v>
          </cell>
        </row>
        <row r="37">
          <cell r="A37">
            <v>44801</v>
          </cell>
        </row>
        <row r="38">
          <cell r="A38">
            <v>44808</v>
          </cell>
        </row>
        <row r="39">
          <cell r="A39">
            <v>44815</v>
          </cell>
        </row>
        <row r="40">
          <cell r="A40">
            <v>44822</v>
          </cell>
        </row>
        <row r="41">
          <cell r="A41">
            <v>44829</v>
          </cell>
        </row>
        <row r="42">
          <cell r="A42">
            <v>44836</v>
          </cell>
        </row>
        <row r="43">
          <cell r="A43">
            <v>44843</v>
          </cell>
        </row>
        <row r="44">
          <cell r="A44">
            <v>44850</v>
          </cell>
        </row>
        <row r="45">
          <cell r="A45">
            <v>44857</v>
          </cell>
        </row>
        <row r="46">
          <cell r="A46">
            <v>44864</v>
          </cell>
        </row>
        <row r="47">
          <cell r="A47">
            <v>44871</v>
          </cell>
        </row>
        <row r="48">
          <cell r="A48">
            <v>44878</v>
          </cell>
        </row>
        <row r="49">
          <cell r="A49">
            <v>44885</v>
          </cell>
        </row>
        <row r="50">
          <cell r="A50">
            <v>44892</v>
          </cell>
        </row>
        <row r="51">
          <cell r="A51">
            <v>44899</v>
          </cell>
        </row>
        <row r="52">
          <cell r="A52">
            <v>44906</v>
          </cell>
        </row>
        <row r="53">
          <cell r="A53">
            <v>44913</v>
          </cell>
        </row>
        <row r="54">
          <cell r="A54">
            <v>44920</v>
          </cell>
        </row>
        <row r="55">
          <cell r="A55">
            <v>44927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EFC2-0F0B-485B-AD76-FB8D042667BB}">
  <dimension ref="A1:D56"/>
  <sheetViews>
    <sheetView tabSelected="1" workbookViewId="0">
      <selection activeCell="E57" sqref="A1:E57"/>
    </sheetView>
  </sheetViews>
  <sheetFormatPr defaultRowHeight="14.5" x14ac:dyDescent="0.35"/>
  <cols>
    <col min="1" max="1" width="14.7265625" style="20" customWidth="1"/>
    <col min="2" max="2" width="18.90625" customWidth="1"/>
    <col min="3" max="3" width="16.36328125" customWidth="1"/>
    <col min="4" max="4" width="17" customWidth="1"/>
  </cols>
  <sheetData>
    <row r="1" spans="1:4" x14ac:dyDescent="0.35">
      <c r="A1" s="1" t="s">
        <v>0</v>
      </c>
      <c r="B1" s="2"/>
      <c r="C1" s="2"/>
      <c r="D1" s="3"/>
    </row>
    <row r="2" spans="1:4" ht="58" x14ac:dyDescent="0.35">
      <c r="A2" s="16" t="s">
        <v>1</v>
      </c>
      <c r="B2" s="4" t="s">
        <v>2</v>
      </c>
      <c r="C2" s="5" t="s">
        <v>3</v>
      </c>
      <c r="D2" s="6" t="s">
        <v>4</v>
      </c>
    </row>
    <row r="3" spans="1:4" x14ac:dyDescent="0.35">
      <c r="A3" s="17">
        <v>44563</v>
      </c>
      <c r="B3" s="7">
        <f>SUMIFS([1]!Table4[operations_scheduled],[1]!Table4[we_sun],[1]Response!$A3)</f>
        <v>26</v>
      </c>
      <c r="C3" s="8">
        <f>SUMIFS([1]!Table4[operations_completed],[1]!Table4[we_sun],[1]Response!$A3)</f>
        <v>24</v>
      </c>
      <c r="D3" s="9">
        <f>SUMIFS([1]!Table3[total_wl_tci_dates_cancelled_last_minute],[1]!Table3[we_sun],[1]Response!$A3)</f>
        <v>0</v>
      </c>
    </row>
    <row r="4" spans="1:4" x14ac:dyDescent="0.35">
      <c r="A4" s="18">
        <v>44570</v>
      </c>
      <c r="B4" s="10">
        <f>SUMIFS([1]!Table4[operations_scheduled],[1]!Table4[we_sun],[1]Response!$A4)</f>
        <v>575</v>
      </c>
      <c r="C4" s="11">
        <f>SUMIFS([1]!Table4[operations_completed],[1]!Table4[we_sun],[1]Response!$A4)</f>
        <v>393</v>
      </c>
      <c r="D4" s="12">
        <f>SUMIFS([1]!Table3[total_wl_tci_dates_cancelled_last_minute],[1]!Table3[we_sun],[1]Response!$A4)</f>
        <v>55</v>
      </c>
    </row>
    <row r="5" spans="1:4" x14ac:dyDescent="0.35">
      <c r="A5" s="18">
        <v>44577</v>
      </c>
      <c r="B5" s="10">
        <f>SUMIFS([1]!Table4[operations_scheduled],[1]!Table4[we_sun],[1]Response!$A5)</f>
        <v>758</v>
      </c>
      <c r="C5" s="11">
        <f>SUMIFS([1]!Table4[operations_completed],[1]!Table4[we_sun],[1]Response!$A5)</f>
        <v>471</v>
      </c>
      <c r="D5" s="12">
        <f>SUMIFS([1]!Table3[total_wl_tci_dates_cancelled_last_minute],[1]!Table3[we_sun],[1]Response!$A5)</f>
        <v>19</v>
      </c>
    </row>
    <row r="6" spans="1:4" x14ac:dyDescent="0.35">
      <c r="A6" s="18">
        <v>44584</v>
      </c>
      <c r="B6" s="10">
        <f>SUMIFS([1]!Table4[operations_scheduled],[1]!Table4[we_sun],[1]Response!$A6)</f>
        <v>838</v>
      </c>
      <c r="C6" s="11">
        <f>SUMIFS([1]!Table4[operations_completed],[1]!Table4[we_sun],[1]Response!$A6)</f>
        <v>547</v>
      </c>
      <c r="D6" s="12">
        <f>SUMIFS([1]!Table3[total_wl_tci_dates_cancelled_last_minute],[1]!Table3[we_sun],[1]Response!$A6)</f>
        <v>30</v>
      </c>
    </row>
    <row r="7" spans="1:4" x14ac:dyDescent="0.35">
      <c r="A7" s="18">
        <v>44591</v>
      </c>
      <c r="B7" s="10">
        <f>SUMIFS([1]!Table4[operations_scheduled],[1]!Table4[we_sun],[1]Response!$A7)</f>
        <v>848</v>
      </c>
      <c r="C7" s="11">
        <f>SUMIFS([1]!Table4[operations_completed],[1]!Table4[we_sun],[1]Response!$A7)</f>
        <v>557</v>
      </c>
      <c r="D7" s="12">
        <f>SUMIFS([1]!Table3[total_wl_tci_dates_cancelled_last_minute],[1]!Table3[we_sun],[1]Response!$A7)</f>
        <v>31</v>
      </c>
    </row>
    <row r="8" spans="1:4" x14ac:dyDescent="0.35">
      <c r="A8" s="18">
        <v>44598</v>
      </c>
      <c r="B8" s="10">
        <f>SUMIFS([1]!Table4[operations_scheduled],[1]!Table4[we_sun],[1]Response!$A8)</f>
        <v>816</v>
      </c>
      <c r="C8" s="11">
        <f>SUMIFS([1]!Table4[operations_completed],[1]!Table4[we_sun],[1]Response!$A8)</f>
        <v>586</v>
      </c>
      <c r="D8" s="12">
        <f>SUMIFS([1]!Table3[total_wl_tci_dates_cancelled_last_minute],[1]!Table3[we_sun],[1]Response!$A8)</f>
        <v>43</v>
      </c>
    </row>
    <row r="9" spans="1:4" x14ac:dyDescent="0.35">
      <c r="A9" s="18">
        <v>44605</v>
      </c>
      <c r="B9" s="10">
        <f>SUMIFS([1]!Table4[operations_scheduled],[1]!Table4[we_sun],[1]Response!$A9)</f>
        <v>838</v>
      </c>
      <c r="C9" s="11">
        <f>SUMIFS([1]!Table4[operations_completed],[1]!Table4[we_sun],[1]Response!$A9)</f>
        <v>564</v>
      </c>
      <c r="D9" s="12">
        <f>SUMIFS([1]!Table3[total_wl_tci_dates_cancelled_last_minute],[1]!Table3[we_sun],[1]Response!$A9)</f>
        <v>37</v>
      </c>
    </row>
    <row r="10" spans="1:4" x14ac:dyDescent="0.35">
      <c r="A10" s="18">
        <v>44612</v>
      </c>
      <c r="B10" s="10">
        <f>SUMIFS([1]!Table4[operations_scheduled],[1]!Table4[we_sun],[1]Response!$A10)</f>
        <v>787</v>
      </c>
      <c r="C10" s="11">
        <f>SUMIFS([1]!Table4[operations_completed],[1]!Table4[we_sun],[1]Response!$A10)</f>
        <v>528</v>
      </c>
      <c r="D10" s="12">
        <f>SUMIFS([1]!Table3[total_wl_tci_dates_cancelled_last_minute],[1]!Table3[we_sun],[1]Response!$A10)</f>
        <v>45</v>
      </c>
    </row>
    <row r="11" spans="1:4" x14ac:dyDescent="0.35">
      <c r="A11" s="18">
        <v>44619</v>
      </c>
      <c r="B11" s="10">
        <f>SUMIFS([1]!Table4[operations_scheduled],[1]!Table4[we_sun],[1]Response!$A11)</f>
        <v>806</v>
      </c>
      <c r="C11" s="11">
        <f>SUMIFS([1]!Table4[operations_completed],[1]!Table4[we_sun],[1]Response!$A11)</f>
        <v>554</v>
      </c>
      <c r="D11" s="12">
        <f>SUMIFS([1]!Table3[total_wl_tci_dates_cancelled_last_minute],[1]!Table3[we_sun],[1]Response!$A11)</f>
        <v>18</v>
      </c>
    </row>
    <row r="12" spans="1:4" x14ac:dyDescent="0.35">
      <c r="A12" s="18">
        <v>44626</v>
      </c>
      <c r="B12" s="10">
        <f>SUMIFS([1]!Table4[operations_scheduled],[1]!Table4[we_sun],[1]Response!$A12)</f>
        <v>796</v>
      </c>
      <c r="C12" s="11">
        <f>SUMIFS([1]!Table4[operations_completed],[1]!Table4[we_sun],[1]Response!$A12)</f>
        <v>549</v>
      </c>
      <c r="D12" s="12">
        <f>SUMIFS([1]!Table3[total_wl_tci_dates_cancelled_last_minute],[1]!Table3[we_sun],[1]Response!$A12)</f>
        <v>35</v>
      </c>
    </row>
    <row r="13" spans="1:4" x14ac:dyDescent="0.35">
      <c r="A13" s="18">
        <v>44633</v>
      </c>
      <c r="B13" s="10">
        <f>SUMIFS([1]!Table4[operations_scheduled],[1]!Table4[we_sun],[1]Response!$A13)</f>
        <v>894</v>
      </c>
      <c r="C13" s="11">
        <f>SUMIFS([1]!Table4[operations_completed],[1]!Table4[we_sun],[1]Response!$A13)</f>
        <v>583</v>
      </c>
      <c r="D13" s="12">
        <f>SUMIFS([1]!Table3[total_wl_tci_dates_cancelled_last_minute],[1]!Table3[we_sun],[1]Response!$A13)</f>
        <v>54</v>
      </c>
    </row>
    <row r="14" spans="1:4" x14ac:dyDescent="0.35">
      <c r="A14" s="18">
        <v>44640</v>
      </c>
      <c r="B14" s="10">
        <f>SUMIFS([1]!Table4[operations_scheduled],[1]!Table4[we_sun],[1]Response!$A14)</f>
        <v>821</v>
      </c>
      <c r="C14" s="11">
        <f>SUMIFS([1]!Table4[operations_completed],[1]!Table4[we_sun],[1]Response!$A14)</f>
        <v>531</v>
      </c>
      <c r="D14" s="12">
        <f>SUMIFS([1]!Table3[total_wl_tci_dates_cancelled_last_minute],[1]!Table3[we_sun],[1]Response!$A14)</f>
        <v>30</v>
      </c>
    </row>
    <row r="15" spans="1:4" x14ac:dyDescent="0.35">
      <c r="A15" s="18">
        <v>44647</v>
      </c>
      <c r="B15" s="10">
        <f>SUMIFS([1]!Table4[operations_scheduled],[1]!Table4[we_sun],[1]Response!$A15)</f>
        <v>695</v>
      </c>
      <c r="C15" s="11">
        <f>SUMIFS([1]!Table4[operations_completed],[1]!Table4[we_sun],[1]Response!$A15)</f>
        <v>437</v>
      </c>
      <c r="D15" s="12">
        <f>SUMIFS([1]!Table3[total_wl_tci_dates_cancelled_last_minute],[1]!Table3[we_sun],[1]Response!$A15)</f>
        <v>34</v>
      </c>
    </row>
    <row r="16" spans="1:4" x14ac:dyDescent="0.35">
      <c r="A16" s="18">
        <v>44654</v>
      </c>
      <c r="B16" s="10">
        <f>SUMIFS([1]!Table4[operations_scheduled],[1]!Table4[we_sun],[1]Response!$A16)</f>
        <v>726</v>
      </c>
      <c r="C16" s="11">
        <f>SUMIFS([1]!Table4[operations_completed],[1]!Table4[we_sun],[1]Response!$A16)</f>
        <v>450</v>
      </c>
      <c r="D16" s="12">
        <f>SUMIFS([1]!Table3[total_wl_tci_dates_cancelled_last_minute],[1]!Table3[we_sun],[1]Response!$A16)</f>
        <v>26</v>
      </c>
    </row>
    <row r="17" spans="1:4" x14ac:dyDescent="0.35">
      <c r="A17" s="18">
        <v>44661</v>
      </c>
      <c r="B17" s="10">
        <f>SUMIFS([1]!Table4[operations_scheduled],[1]!Table4[we_sun],[1]Response!$A17)</f>
        <v>681</v>
      </c>
      <c r="C17" s="11">
        <f>SUMIFS([1]!Table4[operations_completed],[1]!Table4[we_sun],[1]Response!$A17)</f>
        <v>439</v>
      </c>
      <c r="D17" s="12">
        <f>SUMIFS([1]!Table3[total_wl_tci_dates_cancelled_last_minute],[1]!Table3[we_sun],[1]Response!$A17)</f>
        <v>45</v>
      </c>
    </row>
    <row r="18" spans="1:4" x14ac:dyDescent="0.35">
      <c r="A18" s="18">
        <v>44668</v>
      </c>
      <c r="B18" s="10">
        <f>SUMIFS([1]!Table4[operations_scheduled],[1]!Table4[we_sun],[1]Response!$A18)</f>
        <v>565</v>
      </c>
      <c r="C18" s="11">
        <f>SUMIFS([1]!Table4[operations_completed],[1]!Table4[we_sun],[1]Response!$A18)</f>
        <v>320</v>
      </c>
      <c r="D18" s="12">
        <f>SUMIFS([1]!Table3[total_wl_tci_dates_cancelled_last_minute],[1]!Table3[we_sun],[1]Response!$A18)</f>
        <v>31</v>
      </c>
    </row>
    <row r="19" spans="1:4" x14ac:dyDescent="0.35">
      <c r="A19" s="18">
        <v>44675</v>
      </c>
      <c r="B19" s="10">
        <f>SUMIFS([1]!Table4[operations_scheduled],[1]!Table4[we_sun],[1]Response!$A19)</f>
        <v>649</v>
      </c>
      <c r="C19" s="11">
        <f>SUMIFS([1]!Table4[operations_completed],[1]!Table4[we_sun],[1]Response!$A19)</f>
        <v>406</v>
      </c>
      <c r="D19" s="12">
        <f>SUMIFS([1]!Table3[total_wl_tci_dates_cancelled_last_minute],[1]!Table3[we_sun],[1]Response!$A19)</f>
        <v>35</v>
      </c>
    </row>
    <row r="20" spans="1:4" x14ac:dyDescent="0.35">
      <c r="A20" s="18">
        <v>44682</v>
      </c>
      <c r="B20" s="10">
        <f>SUMIFS([1]!Table4[operations_scheduled],[1]!Table4[we_sun],[1]Response!$A20)</f>
        <v>803</v>
      </c>
      <c r="C20" s="11">
        <f>SUMIFS([1]!Table4[operations_completed],[1]!Table4[we_sun],[1]Response!$A20)</f>
        <v>498</v>
      </c>
      <c r="D20" s="12">
        <f>SUMIFS([1]!Table3[total_wl_tci_dates_cancelled_last_minute],[1]!Table3[we_sun],[1]Response!$A20)</f>
        <v>34</v>
      </c>
    </row>
    <row r="21" spans="1:4" x14ac:dyDescent="0.35">
      <c r="A21" s="18">
        <v>44689</v>
      </c>
      <c r="B21" s="10">
        <f>SUMIFS([1]!Table4[operations_scheduled],[1]!Table4[we_sun],[1]Response!$A21)</f>
        <v>655</v>
      </c>
      <c r="C21" s="11">
        <f>SUMIFS([1]!Table4[operations_completed],[1]!Table4[we_sun],[1]Response!$A21)</f>
        <v>404</v>
      </c>
      <c r="D21" s="12">
        <f>SUMIFS([1]!Table3[total_wl_tci_dates_cancelled_last_minute],[1]!Table3[we_sun],[1]Response!$A21)</f>
        <v>28</v>
      </c>
    </row>
    <row r="22" spans="1:4" x14ac:dyDescent="0.35">
      <c r="A22" s="18">
        <v>44696</v>
      </c>
      <c r="B22" s="10">
        <f>SUMIFS([1]!Table4[operations_scheduled],[1]!Table4[we_sun],[1]Response!$A22)</f>
        <v>800</v>
      </c>
      <c r="C22" s="11">
        <f>SUMIFS([1]!Table4[operations_completed],[1]!Table4[we_sun],[1]Response!$A22)</f>
        <v>501</v>
      </c>
      <c r="D22" s="12">
        <f>SUMIFS([1]!Table3[total_wl_tci_dates_cancelled_last_minute],[1]!Table3[we_sun],[1]Response!$A22)</f>
        <v>34</v>
      </c>
    </row>
    <row r="23" spans="1:4" x14ac:dyDescent="0.35">
      <c r="A23" s="18">
        <v>44703</v>
      </c>
      <c r="B23" s="10">
        <f>SUMIFS([1]!Table4[operations_scheduled],[1]!Table4[we_sun],[1]Response!$A23)</f>
        <v>795</v>
      </c>
      <c r="C23" s="11">
        <f>SUMIFS([1]!Table4[operations_completed],[1]!Table4[we_sun],[1]Response!$A23)</f>
        <v>483</v>
      </c>
      <c r="D23" s="12">
        <f>SUMIFS([1]!Table3[total_wl_tci_dates_cancelled_last_minute],[1]!Table3[we_sun],[1]Response!$A23)</f>
        <v>37</v>
      </c>
    </row>
    <row r="24" spans="1:4" x14ac:dyDescent="0.35">
      <c r="A24" s="18">
        <v>44710</v>
      </c>
      <c r="B24" s="10">
        <f>SUMIFS([1]!Table4[operations_scheduled],[1]!Table4[we_sun],[1]Response!$A24)</f>
        <v>750</v>
      </c>
      <c r="C24" s="11">
        <f>SUMIFS([1]!Table4[operations_completed],[1]!Table4[we_sun],[1]Response!$A24)</f>
        <v>476</v>
      </c>
      <c r="D24" s="12">
        <f>SUMIFS([1]!Table3[total_wl_tci_dates_cancelled_last_minute],[1]!Table3[we_sun],[1]Response!$A24)</f>
        <v>33</v>
      </c>
    </row>
    <row r="25" spans="1:4" x14ac:dyDescent="0.35">
      <c r="A25" s="18">
        <v>44717</v>
      </c>
      <c r="B25" s="10">
        <f>SUMIFS([1]!Table4[operations_scheduled],[1]!Table4[we_sun],[1]Response!$A25)</f>
        <v>463</v>
      </c>
      <c r="C25" s="11">
        <f>SUMIFS([1]!Table4[operations_completed],[1]!Table4[we_sun],[1]Response!$A25)</f>
        <v>266</v>
      </c>
      <c r="D25" s="12">
        <f>SUMIFS([1]!Table3[total_wl_tci_dates_cancelled_last_minute],[1]!Table3[we_sun],[1]Response!$A25)</f>
        <v>12</v>
      </c>
    </row>
    <row r="26" spans="1:4" x14ac:dyDescent="0.35">
      <c r="A26" s="18">
        <v>44724</v>
      </c>
      <c r="B26" s="10">
        <f>SUMIFS([1]!Table4[operations_scheduled],[1]!Table4[we_sun],[1]Response!$A26)</f>
        <v>779</v>
      </c>
      <c r="C26" s="11">
        <f>SUMIFS([1]!Table4[operations_completed],[1]!Table4[we_sun],[1]Response!$A26)</f>
        <v>486</v>
      </c>
      <c r="D26" s="12">
        <f>SUMIFS([1]!Table3[total_wl_tci_dates_cancelled_last_minute],[1]!Table3[we_sun],[1]Response!$A26)</f>
        <v>50</v>
      </c>
    </row>
    <row r="27" spans="1:4" x14ac:dyDescent="0.35">
      <c r="A27" s="18">
        <v>44731</v>
      </c>
      <c r="B27" s="10">
        <f>SUMIFS([1]!Table4[operations_scheduled],[1]!Table4[we_sun],[1]Response!$A27)</f>
        <v>828</v>
      </c>
      <c r="C27" s="11">
        <f>SUMIFS([1]!Table4[operations_completed],[1]!Table4[we_sun],[1]Response!$A27)</f>
        <v>526</v>
      </c>
      <c r="D27" s="12">
        <f>SUMIFS([1]!Table3[total_wl_tci_dates_cancelled_last_minute],[1]!Table3[we_sun],[1]Response!$A27)</f>
        <v>49</v>
      </c>
    </row>
    <row r="28" spans="1:4" x14ac:dyDescent="0.35">
      <c r="A28" s="18">
        <v>44738</v>
      </c>
      <c r="B28" s="10">
        <f>SUMIFS([1]!Table4[operations_scheduled],[1]!Table4[we_sun],[1]Response!$A28)</f>
        <v>825</v>
      </c>
      <c r="C28" s="11">
        <f>SUMIFS([1]!Table4[operations_completed],[1]!Table4[we_sun],[1]Response!$A28)</f>
        <v>528</v>
      </c>
      <c r="D28" s="12">
        <f>SUMIFS([1]!Table3[total_wl_tci_dates_cancelled_last_minute],[1]!Table3[we_sun],[1]Response!$A28)</f>
        <v>38</v>
      </c>
    </row>
    <row r="29" spans="1:4" x14ac:dyDescent="0.35">
      <c r="A29" s="18">
        <v>44745</v>
      </c>
      <c r="B29" s="10">
        <f>SUMIFS([1]!Table4[operations_scheduled],[1]!Table4[we_sun],[1]Response!$A29)</f>
        <v>714</v>
      </c>
      <c r="C29" s="11">
        <f>SUMIFS([1]!Table4[operations_completed],[1]!Table4[we_sun],[1]Response!$A29)</f>
        <v>440</v>
      </c>
      <c r="D29" s="12">
        <f>SUMIFS([1]!Table3[total_wl_tci_dates_cancelled_last_minute],[1]!Table3[we_sun],[1]Response!$A29)</f>
        <v>36</v>
      </c>
    </row>
    <row r="30" spans="1:4" x14ac:dyDescent="0.35">
      <c r="A30" s="18">
        <v>44752</v>
      </c>
      <c r="B30" s="10">
        <f>SUMIFS([1]!Table4[operations_scheduled],[1]!Table4[we_sun],[1]Response!$A30)</f>
        <v>738</v>
      </c>
      <c r="C30" s="11">
        <f>SUMIFS([1]!Table4[operations_completed],[1]!Table4[we_sun],[1]Response!$A30)</f>
        <v>471</v>
      </c>
      <c r="D30" s="12">
        <f>SUMIFS([1]!Table3[total_wl_tci_dates_cancelled_last_minute],[1]!Table3[we_sun],[1]Response!$A30)</f>
        <v>34</v>
      </c>
    </row>
    <row r="31" spans="1:4" x14ac:dyDescent="0.35">
      <c r="A31" s="18">
        <v>44759</v>
      </c>
      <c r="B31" s="10">
        <f>SUMIFS([1]!Table4[operations_scheduled],[1]!Table4[we_sun],[1]Response!$A31)</f>
        <v>738</v>
      </c>
      <c r="C31" s="11">
        <f>SUMIFS([1]!Table4[operations_completed],[1]!Table4[we_sun],[1]Response!$A31)</f>
        <v>467</v>
      </c>
      <c r="D31" s="12">
        <f>SUMIFS([1]!Table3[total_wl_tci_dates_cancelled_last_minute],[1]!Table3[we_sun],[1]Response!$A31)</f>
        <v>52</v>
      </c>
    </row>
    <row r="32" spans="1:4" x14ac:dyDescent="0.35">
      <c r="A32" s="18">
        <v>44766</v>
      </c>
      <c r="B32" s="10">
        <f>SUMIFS([1]!Table4[operations_scheduled],[1]!Table4[we_sun],[1]Response!$A32)</f>
        <v>723</v>
      </c>
      <c r="C32" s="11">
        <f>SUMIFS([1]!Table4[operations_completed],[1]!Table4[we_sun],[1]Response!$A32)</f>
        <v>462</v>
      </c>
      <c r="D32" s="12">
        <f>SUMIFS([1]!Table3[total_wl_tci_dates_cancelled_last_minute],[1]!Table3[we_sun],[1]Response!$A32)</f>
        <v>34</v>
      </c>
    </row>
    <row r="33" spans="1:4" x14ac:dyDescent="0.35">
      <c r="A33" s="18">
        <v>44773</v>
      </c>
      <c r="B33" s="10">
        <f>SUMIFS([1]!Table4[operations_scheduled],[1]!Table4[we_sun],[1]Response!$A33)</f>
        <v>839</v>
      </c>
      <c r="C33" s="11">
        <f>SUMIFS([1]!Table4[operations_completed],[1]!Table4[we_sun],[1]Response!$A33)</f>
        <v>515</v>
      </c>
      <c r="D33" s="12">
        <f>SUMIFS([1]!Table3[total_wl_tci_dates_cancelled_last_minute],[1]!Table3[we_sun],[1]Response!$A33)</f>
        <v>36</v>
      </c>
    </row>
    <row r="34" spans="1:4" x14ac:dyDescent="0.35">
      <c r="A34" s="18">
        <v>44780</v>
      </c>
      <c r="B34" s="10">
        <f>SUMIFS([1]!Table4[operations_scheduled],[1]!Table4[we_sun],[1]Response!$A34)</f>
        <v>802</v>
      </c>
      <c r="C34" s="11">
        <f>SUMIFS([1]!Table4[operations_completed],[1]!Table4[we_sun],[1]Response!$A34)</f>
        <v>498</v>
      </c>
      <c r="D34" s="12">
        <f>SUMIFS([1]!Table3[total_wl_tci_dates_cancelled_last_minute],[1]!Table3[we_sun],[1]Response!$A34)</f>
        <v>31</v>
      </c>
    </row>
    <row r="35" spans="1:4" x14ac:dyDescent="0.35">
      <c r="A35" s="18">
        <v>44787</v>
      </c>
      <c r="B35" s="10">
        <f>SUMIFS([1]!Table4[operations_scheduled],[1]!Table4[we_sun],[1]Response!$A35)</f>
        <v>814</v>
      </c>
      <c r="C35" s="11">
        <f>SUMIFS([1]!Table4[operations_completed],[1]!Table4[we_sun],[1]Response!$A35)</f>
        <v>498</v>
      </c>
      <c r="D35" s="12">
        <f>SUMIFS([1]!Table3[total_wl_tci_dates_cancelled_last_minute],[1]!Table3[we_sun],[1]Response!$A35)</f>
        <v>33</v>
      </c>
    </row>
    <row r="36" spans="1:4" x14ac:dyDescent="0.35">
      <c r="A36" s="18">
        <v>44794</v>
      </c>
      <c r="B36" s="10">
        <f>SUMIFS([1]!Table4[operations_scheduled],[1]!Table4[we_sun],[1]Response!$A36)</f>
        <v>771</v>
      </c>
      <c r="C36" s="11">
        <f>SUMIFS([1]!Table4[operations_completed],[1]!Table4[we_sun],[1]Response!$A36)</f>
        <v>433</v>
      </c>
      <c r="D36" s="12">
        <f>SUMIFS([1]!Table3[total_wl_tci_dates_cancelled_last_minute],[1]!Table3[we_sun],[1]Response!$A36)</f>
        <v>53</v>
      </c>
    </row>
    <row r="37" spans="1:4" x14ac:dyDescent="0.35">
      <c r="A37" s="18">
        <v>44801</v>
      </c>
      <c r="B37" s="10">
        <f>SUMIFS([1]!Table4[operations_scheduled],[1]!Table4[we_sun],[1]Response!$A37)</f>
        <v>750</v>
      </c>
      <c r="C37" s="11">
        <f>SUMIFS([1]!Table4[operations_completed],[1]!Table4[we_sun],[1]Response!$A37)</f>
        <v>490</v>
      </c>
      <c r="D37" s="12">
        <f>SUMIFS([1]!Table3[total_wl_tci_dates_cancelled_last_minute],[1]!Table3[we_sun],[1]Response!$A37)</f>
        <v>45</v>
      </c>
    </row>
    <row r="38" spans="1:4" x14ac:dyDescent="0.35">
      <c r="A38" s="18">
        <v>44808</v>
      </c>
      <c r="B38" s="10">
        <f>SUMIFS([1]!Table4[operations_scheduled],[1]!Table4[we_sun],[1]Response!$A38)</f>
        <v>657</v>
      </c>
      <c r="C38" s="11">
        <f>SUMIFS([1]!Table4[operations_completed],[1]!Table4[we_sun],[1]Response!$A38)</f>
        <v>422</v>
      </c>
      <c r="D38" s="12">
        <f>SUMIFS([1]!Table3[total_wl_tci_dates_cancelled_last_minute],[1]!Table3[we_sun],[1]Response!$A38)</f>
        <v>22</v>
      </c>
    </row>
    <row r="39" spans="1:4" x14ac:dyDescent="0.35">
      <c r="A39" s="18">
        <v>44815</v>
      </c>
      <c r="B39" s="10">
        <f>SUMIFS([1]!Table4[operations_scheduled],[1]!Table4[we_sun],[1]Response!$A39)</f>
        <v>844</v>
      </c>
      <c r="C39" s="11">
        <f>SUMIFS([1]!Table4[operations_completed],[1]!Table4[we_sun],[1]Response!$A39)</f>
        <v>554</v>
      </c>
      <c r="D39" s="12">
        <f>SUMIFS([1]!Table3[total_wl_tci_dates_cancelled_last_minute],[1]!Table3[we_sun],[1]Response!$A39)</f>
        <v>30</v>
      </c>
    </row>
    <row r="40" spans="1:4" x14ac:dyDescent="0.35">
      <c r="A40" s="18">
        <v>44822</v>
      </c>
      <c r="B40" s="10">
        <f>SUMIFS([1]!Table4[operations_scheduled],[1]!Table4[we_sun],[1]Response!$A40)</f>
        <v>737</v>
      </c>
      <c r="C40" s="11">
        <f>SUMIFS([1]!Table4[operations_completed],[1]!Table4[we_sun],[1]Response!$A40)</f>
        <v>459</v>
      </c>
      <c r="D40" s="12">
        <f>SUMIFS([1]!Table3[total_wl_tci_dates_cancelled_last_minute],[1]!Table3[we_sun],[1]Response!$A40)</f>
        <v>40</v>
      </c>
    </row>
    <row r="41" spans="1:4" x14ac:dyDescent="0.35">
      <c r="A41" s="18">
        <v>44829</v>
      </c>
      <c r="B41" s="10">
        <f>SUMIFS([1]!Table4[operations_scheduled],[1]!Table4[we_sun],[1]Response!$A41)</f>
        <v>580</v>
      </c>
      <c r="C41" s="11">
        <f>SUMIFS([1]!Table4[operations_completed],[1]!Table4[we_sun],[1]Response!$A41)</f>
        <v>354</v>
      </c>
      <c r="D41" s="12">
        <f>SUMIFS([1]!Table3[total_wl_tci_dates_cancelled_last_minute],[1]!Table3[we_sun],[1]Response!$A41)</f>
        <v>25</v>
      </c>
    </row>
    <row r="42" spans="1:4" x14ac:dyDescent="0.35">
      <c r="A42" s="18">
        <v>44836</v>
      </c>
      <c r="B42" s="10">
        <f>SUMIFS([1]!Table4[operations_scheduled],[1]!Table4[we_sun],[1]Response!$A42)</f>
        <v>741</v>
      </c>
      <c r="C42" s="11">
        <f>SUMIFS([1]!Table4[operations_completed],[1]!Table4[we_sun],[1]Response!$A42)</f>
        <v>501</v>
      </c>
      <c r="D42" s="12">
        <f>SUMIFS([1]!Table3[total_wl_tci_dates_cancelled_last_minute],[1]!Table3[we_sun],[1]Response!$A42)</f>
        <v>41</v>
      </c>
    </row>
    <row r="43" spans="1:4" x14ac:dyDescent="0.35">
      <c r="A43" s="18">
        <v>44843</v>
      </c>
      <c r="B43" s="10">
        <f>SUMIFS([1]!Table4[operations_scheduled],[1]!Table4[we_sun],[1]Response!$A43)</f>
        <v>849</v>
      </c>
      <c r="C43" s="11">
        <f>SUMIFS([1]!Table4[operations_completed],[1]!Table4[we_sun],[1]Response!$A43)</f>
        <v>570</v>
      </c>
      <c r="D43" s="12">
        <f>SUMIFS([1]!Table3[total_wl_tci_dates_cancelled_last_minute],[1]!Table3[we_sun],[1]Response!$A43)</f>
        <v>47</v>
      </c>
    </row>
    <row r="44" spans="1:4" x14ac:dyDescent="0.35">
      <c r="A44" s="18">
        <v>44850</v>
      </c>
      <c r="B44" s="10">
        <f>SUMIFS([1]!Table4[operations_scheduled],[1]!Table4[we_sun],[1]Response!$A44)</f>
        <v>785</v>
      </c>
      <c r="C44" s="11">
        <f>SUMIFS([1]!Table4[operations_completed],[1]!Table4[we_sun],[1]Response!$A44)</f>
        <v>515</v>
      </c>
      <c r="D44" s="12">
        <f>SUMIFS([1]!Table3[total_wl_tci_dates_cancelled_last_minute],[1]!Table3[we_sun],[1]Response!$A44)</f>
        <v>50</v>
      </c>
    </row>
    <row r="45" spans="1:4" x14ac:dyDescent="0.35">
      <c r="A45" s="18">
        <v>44857</v>
      </c>
      <c r="B45" s="10">
        <f>SUMIFS([1]!Table4[operations_scheduled],[1]!Table4[we_sun],[1]Response!$A45)</f>
        <v>832</v>
      </c>
      <c r="C45" s="11">
        <f>SUMIFS([1]!Table4[operations_completed],[1]!Table4[we_sun],[1]Response!$A45)</f>
        <v>509</v>
      </c>
      <c r="D45" s="12">
        <f>SUMIFS([1]!Table3[total_wl_tci_dates_cancelled_last_minute],[1]!Table3[we_sun],[1]Response!$A45)</f>
        <v>54</v>
      </c>
    </row>
    <row r="46" spans="1:4" x14ac:dyDescent="0.35">
      <c r="A46" s="18">
        <v>44864</v>
      </c>
      <c r="B46" s="10">
        <f>SUMIFS([1]!Table4[operations_scheduled],[1]!Table4[we_sun],[1]Response!$A46)</f>
        <v>792</v>
      </c>
      <c r="C46" s="11">
        <f>SUMIFS([1]!Table4[operations_completed],[1]!Table4[we_sun],[1]Response!$A46)</f>
        <v>523</v>
      </c>
      <c r="D46" s="12">
        <f>SUMIFS([1]!Table3[total_wl_tci_dates_cancelled_last_minute],[1]!Table3[we_sun],[1]Response!$A46)</f>
        <v>35</v>
      </c>
    </row>
    <row r="47" spans="1:4" x14ac:dyDescent="0.35">
      <c r="A47" s="18">
        <v>44871</v>
      </c>
      <c r="B47" s="10">
        <f>SUMIFS([1]!Table4[operations_scheduled],[1]!Table4[we_sun],[1]Response!$A47)</f>
        <v>841</v>
      </c>
      <c r="C47" s="11">
        <f>SUMIFS([1]!Table4[operations_completed],[1]!Table4[we_sun],[1]Response!$A47)</f>
        <v>549</v>
      </c>
      <c r="D47" s="12">
        <f>SUMIFS([1]!Table3[total_wl_tci_dates_cancelled_last_minute],[1]!Table3[we_sun],[1]Response!$A47)</f>
        <v>44</v>
      </c>
    </row>
    <row r="48" spans="1:4" x14ac:dyDescent="0.35">
      <c r="A48" s="18">
        <v>44878</v>
      </c>
      <c r="B48" s="10">
        <f>SUMIFS([1]!Table4[operations_scheduled],[1]!Table4[we_sun],[1]Response!$A48)</f>
        <v>927</v>
      </c>
      <c r="C48" s="11">
        <f>SUMIFS([1]!Table4[operations_completed],[1]!Table4[we_sun],[1]Response!$A48)</f>
        <v>644</v>
      </c>
      <c r="D48" s="12">
        <f>SUMIFS([1]!Table3[total_wl_tci_dates_cancelled_last_minute],[1]!Table3[we_sun],[1]Response!$A48)</f>
        <v>40</v>
      </c>
    </row>
    <row r="49" spans="1:4" x14ac:dyDescent="0.35">
      <c r="A49" s="18">
        <v>44885</v>
      </c>
      <c r="B49" s="10">
        <f>SUMIFS([1]!Table4[operations_scheduled],[1]!Table4[we_sun],[1]Response!$A49)</f>
        <v>848</v>
      </c>
      <c r="C49" s="11">
        <f>SUMIFS([1]!Table4[operations_completed],[1]!Table4[we_sun],[1]Response!$A49)</f>
        <v>559</v>
      </c>
      <c r="D49" s="12">
        <f>SUMIFS([1]!Table3[total_wl_tci_dates_cancelled_last_minute],[1]!Table3[we_sun],[1]Response!$A49)</f>
        <v>52</v>
      </c>
    </row>
    <row r="50" spans="1:4" x14ac:dyDescent="0.35">
      <c r="A50" s="18">
        <v>44892</v>
      </c>
      <c r="B50" s="10">
        <f>SUMIFS([1]!Table4[operations_scheduled],[1]!Table4[we_sun],[1]Response!$A50)</f>
        <v>842</v>
      </c>
      <c r="C50" s="11">
        <f>SUMIFS([1]!Table4[operations_completed],[1]!Table4[we_sun],[1]Response!$A50)</f>
        <v>505</v>
      </c>
      <c r="D50" s="12">
        <f>SUMIFS([1]!Table3[total_wl_tci_dates_cancelled_last_minute],[1]!Table3[we_sun],[1]Response!$A50)</f>
        <v>37</v>
      </c>
    </row>
    <row r="51" spans="1:4" x14ac:dyDescent="0.35">
      <c r="A51" s="18">
        <v>44899</v>
      </c>
      <c r="B51" s="10">
        <f>SUMIFS([1]!Table4[operations_scheduled],[1]!Table4[we_sun],[1]Response!$A51)</f>
        <v>880</v>
      </c>
      <c r="C51" s="11">
        <f>SUMIFS([1]!Table4[operations_completed],[1]!Table4[we_sun],[1]Response!$A51)</f>
        <v>529</v>
      </c>
      <c r="D51" s="12">
        <f>SUMIFS([1]!Table3[total_wl_tci_dates_cancelled_last_minute],[1]!Table3[we_sun],[1]Response!$A51)</f>
        <v>21</v>
      </c>
    </row>
    <row r="52" spans="1:4" x14ac:dyDescent="0.35">
      <c r="A52" s="18">
        <v>44906</v>
      </c>
      <c r="B52" s="10">
        <f>SUMIFS([1]!Table4[operations_scheduled],[1]!Table4[we_sun],[1]Response!$A52)</f>
        <v>855</v>
      </c>
      <c r="C52" s="11">
        <f>SUMIFS([1]!Table4[operations_completed],[1]!Table4[we_sun],[1]Response!$A52)</f>
        <v>515</v>
      </c>
      <c r="D52" s="12">
        <f>SUMIFS([1]!Table3[total_wl_tci_dates_cancelled_last_minute],[1]!Table3[we_sun],[1]Response!$A52)</f>
        <v>0</v>
      </c>
    </row>
    <row r="53" spans="1:4" x14ac:dyDescent="0.35">
      <c r="A53" s="18">
        <v>44913</v>
      </c>
      <c r="B53" s="10">
        <f>SUMIFS([1]!Table4[operations_scheduled],[1]!Table4[we_sun],[1]Response!$A53)</f>
        <v>766</v>
      </c>
      <c r="C53" s="11">
        <f>SUMIFS([1]!Table4[operations_completed],[1]!Table4[we_sun],[1]Response!$A53)</f>
        <v>449</v>
      </c>
      <c r="D53" s="12">
        <f>SUMIFS([1]!Table3[total_wl_tci_dates_cancelled_last_minute],[1]!Table3[we_sun],[1]Response!$A53)</f>
        <v>0</v>
      </c>
    </row>
    <row r="54" spans="1:4" x14ac:dyDescent="0.35">
      <c r="A54" s="18">
        <v>44920</v>
      </c>
      <c r="B54" s="10">
        <f>SUMIFS([1]!Table4[operations_scheduled],[1]!Table4[we_sun],[1]Response!$A54)</f>
        <v>521</v>
      </c>
      <c r="C54" s="11">
        <f>SUMIFS([1]!Table4[operations_completed],[1]!Table4[we_sun],[1]Response!$A54)</f>
        <v>273</v>
      </c>
      <c r="D54" s="12">
        <f>SUMIFS([1]!Table3[total_wl_tci_dates_cancelled_last_minute],[1]!Table3[we_sun],[1]Response!$A54)</f>
        <v>0</v>
      </c>
    </row>
    <row r="55" spans="1:4" x14ac:dyDescent="0.35">
      <c r="A55" s="19">
        <v>44927</v>
      </c>
      <c r="B55" s="13">
        <f>SUMIFS([1]!Table4[operations_scheduled],[1]!Table4[we_sun],[1]Response!$A55)</f>
        <v>289</v>
      </c>
      <c r="C55" s="14">
        <f>SUMIFS([1]!Table4[operations_completed],[1]!Table4[we_sun],[1]Response!$A55)</f>
        <v>0</v>
      </c>
      <c r="D55" s="15">
        <f>SUMIFS([1]!Table3[total_wl_tci_dates_cancelled_last_minute],[1]!Table3[we_sun],[1]Response!$A55)</f>
        <v>0</v>
      </c>
    </row>
    <row r="56" spans="1:4" x14ac:dyDescent="0.35">
      <c r="A56" s="21" t="s">
        <v>5</v>
      </c>
      <c r="B56" s="22">
        <f>SUM(B3:B55)</f>
        <v>39292</v>
      </c>
      <c r="C56" s="23">
        <f>SUM(C3:C55)</f>
        <v>24811</v>
      </c>
      <c r="D56" s="24">
        <f t="shared" ref="D56" si="0">SUM(D3:D55)</f>
        <v>1775</v>
      </c>
    </row>
  </sheetData>
  <sheetProtection sheet="1" objects="1" scenarios="1" selectLockedCells="1" selectUnlockedCells="1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Garland, Trisha</dc:creator>
  <cp:lastModifiedBy>Garland, Trisha</cp:lastModifiedBy>
  <dcterms:created xsi:type="dcterms:W3CDTF">2022-12-28T09:57:30Z</dcterms:created>
  <dcterms:modified xsi:type="dcterms:W3CDTF">2022-12-28T10:17:27Z</dcterms:modified>
</cp:coreProperties>
</file>